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era Dingo\Dropbox\Pranvera\E DREJTA PER INFORMIM\2018\Regjistri i realizimit te prokurimeve publike\"/>
    </mc:Choice>
  </mc:AlternateContent>
  <bookViews>
    <workbookView xWindow="0" yWindow="0" windowWidth="24300" windowHeight="9945"/>
  </bookViews>
  <sheets>
    <sheet name="Regj Realizimit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 s="1"/>
  <c r="C20" i="1"/>
  <c r="D19" i="1"/>
  <c r="C19" i="1"/>
  <c r="E18" i="1"/>
  <c r="D18" i="1"/>
  <c r="C18" i="1"/>
  <c r="C17" i="1"/>
  <c r="C16" i="1" s="1"/>
  <c r="E16" i="1"/>
  <c r="D16" i="1"/>
  <c r="E15" i="1"/>
  <c r="E14" i="1" s="1"/>
  <c r="C15" i="1"/>
  <c r="D14" i="1"/>
  <c r="C14" i="1"/>
  <c r="E13" i="1"/>
  <c r="C13" i="1"/>
  <c r="E12" i="1"/>
  <c r="D12" i="1"/>
  <c r="C12" i="1" s="1"/>
  <c r="C10" i="1" s="1"/>
  <c r="E11" i="1"/>
  <c r="C11" i="1"/>
  <c r="E10" i="1"/>
  <c r="E9" i="1"/>
  <c r="C9" i="1"/>
  <c r="E8" i="1"/>
  <c r="C8" i="1"/>
  <c r="E7" i="1"/>
  <c r="C7" i="1"/>
  <c r="C6" i="1" s="1"/>
  <c r="E6" i="1"/>
  <c r="D6" i="1"/>
  <c r="C21" i="1" l="1"/>
  <c r="E21" i="1"/>
  <c r="D10" i="1"/>
  <c r="D21" i="1" s="1"/>
</calcChain>
</file>

<file path=xl/sharedStrings.xml><?xml version="1.0" encoding="utf-8"?>
<sst xmlns="http://schemas.openxmlformats.org/spreadsheetml/2006/main" count="63" uniqueCount="37">
  <si>
    <t xml:space="preserve">                                           Autoriteti  Kontraktor: AGJENCIA  E SIGURIMIT TE CILESISE NE ARSIMIN E LARTE</t>
  </si>
  <si>
    <t xml:space="preserve">                              REGJISTRI I REALIZIMIT TE PROKURIMEVE PUBLIKE PER VITIN 2018</t>
  </si>
  <si>
    <t>Detajimi 602 Prokurime / Buxheti</t>
  </si>
  <si>
    <t xml:space="preserve">në mijë lekë </t>
  </si>
  <si>
    <t>Objekti I Prokurimit</t>
  </si>
  <si>
    <t>Fondi limit (Pa TVSH)</t>
  </si>
  <si>
    <t>Fondi limit (Me TVSH)</t>
  </si>
  <si>
    <t>Realizuar</t>
  </si>
  <si>
    <t>Burimi I financimit</t>
  </si>
  <si>
    <t>Lloji  I procedurës</t>
  </si>
  <si>
    <t>Koha e planifikuar për zhvillimin e procedurës</t>
  </si>
  <si>
    <t>Materiale zyre dhe të përgjithshme</t>
  </si>
  <si>
    <t>Kancelari</t>
  </si>
  <si>
    <t>Buxheti i Shtetit</t>
  </si>
  <si>
    <t>Blerje e vogel</t>
  </si>
  <si>
    <t>Gjatë vitit</t>
  </si>
  <si>
    <t>Materiale pastrimi, ngrohje, ndricim</t>
  </si>
  <si>
    <t>Materiale për funksionimin e pajisjeve të zyrës</t>
  </si>
  <si>
    <t>Shërbime nga të tretë</t>
  </si>
  <si>
    <t>Shërbime e e-mail,interneti</t>
  </si>
  <si>
    <t>Kontrate/Blerje vogel</t>
  </si>
  <si>
    <t>Shërbime të sigurimit dhe ruajtjes</t>
  </si>
  <si>
    <t>Shpenzime të printimit, publikimi, botime</t>
  </si>
  <si>
    <t>Shpenzime transporti</t>
  </si>
  <si>
    <t>Karburant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</si>
  <si>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</si>
  <si>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</si>
  <si>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</si>
  <si>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</si>
  <si>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Shpenz.të tjera material.e shërbim.e shërbim.operative</t>
  </si>
  <si>
    <t>Totali</t>
  </si>
  <si>
    <t xml:space="preserve">Njesia e Prokurimit </t>
  </si>
  <si>
    <t>Drejtori</t>
  </si>
  <si>
    <t>Pranvera Dingo</t>
  </si>
  <si>
    <t>Dhurata Bozo</t>
  </si>
  <si>
    <t>Edmond Mino</t>
  </si>
  <si>
    <t>Juna Mengri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</si>
</sst>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6" fillId="0" borderId="4" xfId="0" applyFont="1" applyBorder="1"/>
    <xf numFmtId="3" fontId="6" fillId="0" borderId="5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8" xfId="0" applyFont="1" applyBorder="1"/>
    <xf numFmtId="3" fontId="5" fillId="0" borderId="9" xfId="0" applyNumberFormat="1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8" xfId="0" applyFont="1" applyBorder="1"/>
    <xf numFmtId="3" fontId="6" fillId="0" borderId="9" xfId="0" applyNumberFormat="1" applyFont="1" applyBorder="1"/>
    <xf numFmtId="0" fontId="5" fillId="0" borderId="11" xfId="0" applyFont="1" applyBorder="1"/>
    <xf numFmtId="0" fontId="7" fillId="0" borderId="11" xfId="0" applyFont="1" applyBorder="1"/>
    <xf numFmtId="3" fontId="5" fillId="0" borderId="12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8" fillId="2" borderId="1" xfId="0" applyFont="1" applyFill="1" applyBorder="1"/>
    <xf numFmtId="3" fontId="8" fillId="2" borderId="2" xfId="0" applyNumberFormat="1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workbookViewId="0">
      <selection activeCell="O25" sqref="O25"/>
    </sheetView>
  </sheetViews>
  <sheetFormatPr defaultRowHeight="15" x14ac:dyDescent="0.25"/>
  <cols>
    <col min="2" max="2" width="43" customWidth="1"/>
    <col min="5" max="5" width="10.85546875" customWidth="1"/>
    <col min="6" max="6" width="16.42578125" customWidth="1"/>
    <col min="7" max="7" width="12.5703125" customWidth="1"/>
    <col min="8" max="8" width="12.140625" customWidth="1"/>
  </cols>
  <sheetData>
    <row r="2" spans="1:8" ht="15.75" x14ac:dyDescent="0.25">
      <c r="D2" s="1" t="s">
        <v>0</v>
      </c>
      <c r="E2" s="1"/>
      <c r="F2" s="1"/>
      <c r="G2" s="1"/>
    </row>
    <row r="3" spans="1:8" ht="15.75" x14ac:dyDescent="0.25">
      <c r="B3" s="1" t="s">
        <v>1</v>
      </c>
      <c r="C3" s="1"/>
      <c r="D3" s="1"/>
    </row>
    <row r="4" spans="1:8" ht="16.5" thickBot="1" x14ac:dyDescent="0.3">
      <c r="B4" s="2" t="s">
        <v>2</v>
      </c>
      <c r="C4" s="2"/>
      <c r="D4" s="2"/>
      <c r="E4" s="2"/>
      <c r="F4" s="2"/>
      <c r="G4" s="2"/>
      <c r="H4" s="2" t="s">
        <v>3</v>
      </c>
    </row>
    <row r="5" spans="1:8" ht="51.75" thickBot="1" x14ac:dyDescent="0.3">
      <c r="A5" s="3"/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6" t="s">
        <v>10</v>
      </c>
    </row>
    <row r="6" spans="1:8" x14ac:dyDescent="0.25">
      <c r="A6" s="7">
        <v>6020</v>
      </c>
      <c r="B6" s="8" t="s">
        <v>11</v>
      </c>
      <c r="C6" s="9">
        <f>C7+C8+C9</f>
        <v>583.33333333333348</v>
      </c>
      <c r="D6" s="9">
        <f>D7+D8+D9</f>
        <v>700</v>
      </c>
      <c r="E6" s="9">
        <f>E7+E8+E9</f>
        <v>505.59999999999997</v>
      </c>
      <c r="F6" s="10"/>
      <c r="G6" s="10"/>
      <c r="H6" s="11"/>
    </row>
    <row r="7" spans="1:8" x14ac:dyDescent="0.25">
      <c r="A7" s="12">
        <v>6020100</v>
      </c>
      <c r="B7" s="13" t="s">
        <v>12</v>
      </c>
      <c r="C7" s="14">
        <f>D7/1.2</f>
        <v>333.33333333333337</v>
      </c>
      <c r="D7" s="14">
        <v>400</v>
      </c>
      <c r="E7" s="14">
        <f>368800/1000</f>
        <v>368.8</v>
      </c>
      <c r="F7" s="15" t="s">
        <v>13</v>
      </c>
      <c r="G7" s="15" t="s">
        <v>14</v>
      </c>
      <c r="H7" s="16" t="s">
        <v>15</v>
      </c>
    </row>
    <row r="8" spans="1:8" x14ac:dyDescent="0.25">
      <c r="A8" s="12">
        <v>6020200</v>
      </c>
      <c r="B8" s="13" t="s">
        <v>16</v>
      </c>
      <c r="C8" s="14">
        <f t="shared" ref="C8:C9" si="0">D8/1.2</f>
        <v>83.333333333333343</v>
      </c>
      <c r="D8" s="14">
        <v>100</v>
      </c>
      <c r="E8" s="14">
        <f>69600/1000</f>
        <v>69.599999999999994</v>
      </c>
      <c r="F8" s="15" t="s">
        <v>13</v>
      </c>
      <c r="G8" s="15" t="s">
        <v>14</v>
      </c>
      <c r="H8" s="16" t="s">
        <v>15</v>
      </c>
    </row>
    <row r="9" spans="1:8" x14ac:dyDescent="0.25">
      <c r="A9" s="12">
        <v>6020300</v>
      </c>
      <c r="B9" s="13" t="s">
        <v>17</v>
      </c>
      <c r="C9" s="14">
        <f t="shared" si="0"/>
        <v>166.66666666666669</v>
      </c>
      <c r="D9" s="14">
        <v>200</v>
      </c>
      <c r="E9" s="14">
        <f>67200/1000</f>
        <v>67.2</v>
      </c>
      <c r="F9" s="15" t="s">
        <v>13</v>
      </c>
      <c r="G9" s="15" t="s">
        <v>14</v>
      </c>
      <c r="H9" s="16" t="s">
        <v>15</v>
      </c>
    </row>
    <row r="10" spans="1:8" x14ac:dyDescent="0.25">
      <c r="A10" s="12">
        <v>6022</v>
      </c>
      <c r="B10" s="17" t="s">
        <v>18</v>
      </c>
      <c r="C10" s="9">
        <f>C11+C12+C13</f>
        <v>1216.6666666666667</v>
      </c>
      <c r="D10" s="9">
        <f>D11+D12+D13</f>
        <v>1460</v>
      </c>
      <c r="E10" s="9">
        <f>E11+E12+E13</f>
        <v>1406.076</v>
      </c>
      <c r="F10" s="15"/>
      <c r="G10" s="15"/>
      <c r="H10" s="16"/>
    </row>
    <row r="11" spans="1:8" x14ac:dyDescent="0.25">
      <c r="A11" s="12">
        <v>6022003</v>
      </c>
      <c r="B11" s="13" t="s">
        <v>19</v>
      </c>
      <c r="C11" s="14">
        <f>D11/1.2</f>
        <v>166.66666666666669</v>
      </c>
      <c r="D11" s="14">
        <v>200</v>
      </c>
      <c r="E11" s="14">
        <f>178800/1000</f>
        <v>178.8</v>
      </c>
      <c r="F11" s="15" t="s">
        <v>13</v>
      </c>
      <c r="G11" s="15" t="s">
        <v>20</v>
      </c>
      <c r="H11" s="16" t="s">
        <v>15</v>
      </c>
    </row>
    <row r="12" spans="1:8" x14ac:dyDescent="0.25">
      <c r="A12" s="12">
        <v>6022008</v>
      </c>
      <c r="B12" s="13" t="s">
        <v>21</v>
      </c>
      <c r="C12" s="14">
        <f t="shared" ref="C12:C13" si="1">D12/1.2</f>
        <v>800</v>
      </c>
      <c r="D12" s="14">
        <f>960000/1000</f>
        <v>960</v>
      </c>
      <c r="E12" s="14">
        <f>955500/1000</f>
        <v>955.5</v>
      </c>
      <c r="F12" s="15" t="s">
        <v>13</v>
      </c>
      <c r="G12" s="15" t="s">
        <v>14</v>
      </c>
      <c r="H12" s="16" t="s">
        <v>15</v>
      </c>
    </row>
    <row r="13" spans="1:8" x14ac:dyDescent="0.25">
      <c r="A13" s="12">
        <v>6022010</v>
      </c>
      <c r="B13" s="13" t="s">
        <v>22</v>
      </c>
      <c r="C13" s="14">
        <f t="shared" si="1"/>
        <v>250</v>
      </c>
      <c r="D13" s="14">
        <v>300</v>
      </c>
      <c r="E13" s="14">
        <f>271776/1000</f>
        <v>271.77600000000001</v>
      </c>
      <c r="F13" s="15" t="s">
        <v>13</v>
      </c>
      <c r="G13" s="15" t="s">
        <v>14</v>
      </c>
      <c r="H13" s="16" t="s">
        <v>15</v>
      </c>
    </row>
    <row r="14" spans="1:8" x14ac:dyDescent="0.25">
      <c r="A14" s="17">
        <v>6023</v>
      </c>
      <c r="B14" s="17" t="s">
        <v>23</v>
      </c>
      <c r="C14" s="18">
        <f>C15</f>
        <v>250</v>
      </c>
      <c r="D14" s="18">
        <f>D15</f>
        <v>300</v>
      </c>
      <c r="E14" s="18">
        <f>E15</f>
        <v>162.24</v>
      </c>
      <c r="F14" s="15"/>
      <c r="G14" s="15"/>
      <c r="H14" s="16"/>
    </row>
    <row r="15" spans="1:8" x14ac:dyDescent="0.25">
      <c r="A15" s="12">
        <v>6023100</v>
      </c>
      <c r="B15" s="13" t="s">
        <v>24</v>
      </c>
      <c r="C15" s="14">
        <f>D15/1.2</f>
        <v>250</v>
      </c>
      <c r="D15" s="14">
        <v>300</v>
      </c>
      <c r="E15" s="14">
        <f>162240/1000</f>
        <v>162.24</v>
      </c>
      <c r="F15" s="15" t="s">
        <v>13</v>
      </c>
      <c r="G15" s="15" t="s">
        <v>14</v>
      </c>
      <c r="H15" s="16" t="s">
        <v>15</v>
      </c>
    </row>
    <row r="16" spans="1:8" x14ac:dyDescent="0.25">
      <c r="A16" s="17">
        <v>6025</v>
      </c>
      <c r="B16" s="17" t="s">
        <v>25</v>
      </c>
      <c r="C16" s="18">
        <f>C17+C18</f>
        <v>416.66666666666669</v>
      </c>
      <c r="D16" s="18">
        <f>D17+D18</f>
        <v>500</v>
      </c>
      <c r="E16" s="18">
        <f>E17+E18</f>
        <v>183.4</v>
      </c>
      <c r="F16" s="15"/>
      <c r="G16" s="15"/>
      <c r="H16" s="16"/>
    </row>
    <row r="17" spans="1:8" x14ac:dyDescent="0.25">
      <c r="A17" s="12">
        <v>6025200</v>
      </c>
      <c r="B17" s="13" t="s">
        <v>26</v>
      </c>
      <c r="C17" s="14">
        <f>D17/1.2</f>
        <v>250</v>
      </c>
      <c r="D17" s="14">
        <v>300</v>
      </c>
      <c r="E17" s="14"/>
      <c r="F17" s="15" t="s">
        <v>13</v>
      </c>
      <c r="G17" s="15" t="s">
        <v>14</v>
      </c>
      <c r="H17" s="16" t="s">
        <v>15</v>
      </c>
    </row>
    <row r="18" spans="1:8" x14ac:dyDescent="0.25">
      <c r="A18" s="12">
        <v>6025800</v>
      </c>
      <c r="B18" s="13" t="s">
        <v>27</v>
      </c>
      <c r="C18" s="14">
        <f>D18/1.2</f>
        <v>166.66666666666669</v>
      </c>
      <c r="D18" s="14">
        <f>200000/1000</f>
        <v>200</v>
      </c>
      <c r="E18" s="14">
        <f>183400/1000</f>
        <v>183.4</v>
      </c>
      <c r="F18" s="15" t="s">
        <v>13</v>
      </c>
      <c r="G18" s="15" t="s">
        <v>14</v>
      </c>
      <c r="H18" s="16" t="s">
        <v>15</v>
      </c>
    </row>
    <row r="19" spans="1:8" x14ac:dyDescent="0.25">
      <c r="A19" s="17">
        <v>6029</v>
      </c>
      <c r="B19" s="17" t="s">
        <v>28</v>
      </c>
      <c r="C19" s="9">
        <f>C20</f>
        <v>583.33333333333337</v>
      </c>
      <c r="D19" s="9">
        <f>D20</f>
        <v>700</v>
      </c>
      <c r="E19" s="9">
        <f>E20</f>
        <v>65.5</v>
      </c>
      <c r="F19" s="15"/>
      <c r="G19" s="15"/>
      <c r="H19" s="16"/>
    </row>
    <row r="20" spans="1:8" ht="15.75" thickBot="1" x14ac:dyDescent="0.3">
      <c r="A20" s="19">
        <v>6029099</v>
      </c>
      <c r="B20" s="20" t="s">
        <v>29</v>
      </c>
      <c r="C20" s="21">
        <f>D20/1.2</f>
        <v>583.33333333333337</v>
      </c>
      <c r="D20" s="21">
        <v>700</v>
      </c>
      <c r="E20" s="21">
        <f>65500/1000</f>
        <v>65.5</v>
      </c>
      <c r="F20" s="15" t="s">
        <v>13</v>
      </c>
      <c r="G20" s="22" t="s">
        <v>14</v>
      </c>
      <c r="H20" s="23" t="s">
        <v>15</v>
      </c>
    </row>
    <row r="21" spans="1:8" ht="15.75" thickBot="1" x14ac:dyDescent="0.3">
      <c r="A21" s="24"/>
      <c r="B21" s="24" t="s">
        <v>30</v>
      </c>
      <c r="C21" s="25">
        <f>SUM(+C19+C16+C14+C10+C6)</f>
        <v>3050.0000000000005</v>
      </c>
      <c r="D21" s="25">
        <f>SUM(+D19+D16+D14+D10+D6)</f>
        <v>3660</v>
      </c>
      <c r="E21" s="25">
        <f>SUM(+E19+E16+E14+E10+E6)</f>
        <v>2322.8159999999998</v>
      </c>
      <c r="F21" s="26"/>
      <c r="G21" s="26"/>
      <c r="H21" s="27"/>
    </row>
    <row r="22" spans="1:8" ht="15.75" x14ac:dyDescent="0.25">
      <c r="B22" s="28" t="s">
        <v>31</v>
      </c>
      <c r="G22" s="29" t="s">
        <v>32</v>
      </c>
    </row>
    <row r="23" spans="1:8" x14ac:dyDescent="0.25">
      <c r="B23" t="s">
        <v>33</v>
      </c>
      <c r="G23" s="29" t="s">
        <v>34</v>
      </c>
    </row>
    <row r="24" spans="1:8" x14ac:dyDescent="0.25">
      <c r="B24" t="s">
        <v>35</v>
      </c>
    </row>
    <row r="25" spans="1:8" x14ac:dyDescent="0.25">
      <c r="B25" t="s">
        <v>36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Regj Realizimit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2019-09-26T11:05:23Z</cp:lastPrinted>
  <dcterms:created xsi:type="dcterms:W3CDTF">2019-09-26T10:57:40Z</dcterms:created>
  <dcterms:modified xsi:type="dcterms:W3CDTF">2019-09-26T11:11:27Z</dcterms:modified>
</cp:coreProperties>
</file>